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ct Budg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<sst xmlns="http://schemas.openxmlformats.org/spreadsheetml/2006/main" count="84" uniqueCount="72">
  <si>
    <t xml:space="preserve">PROJECT BUDGET TRACKER</t>
  </si>
  <si>
    <t xml:space="preserve">Project:</t>
  </si>
  <si>
    <t xml:space="preserve">[Project Name]</t>
  </si>
  <si>
    <t xml:space="preserve">PM:</t>
  </si>
  <si>
    <t xml:space="preserve">[PM Name]</t>
  </si>
  <si>
    <t xml:space="preserve">Currency:</t>
  </si>
  <si>
    <t xml:space="preserve">USD ($)</t>
  </si>
  <si>
    <t xml:space="preserve">Updated:</t>
  </si>
  <si>
    <t xml:space="preserve">[Date]</t>
  </si>
  <si>
    <t xml:space="preserve">BUDGET SUMMARY</t>
  </si>
  <si>
    <t xml:space="preserve">Total Budget (BAC)</t>
  </si>
  <si>
    <t xml:space="preserve">Total Actual Spend</t>
  </si>
  <si>
    <t xml:space="preserve">Total Variance</t>
  </si>
  <si>
    <t xml:space="preserve">% Budget Used</t>
  </si>
  <si>
    <t xml:space="preserve">Contingency Remaining</t>
  </si>
  <si>
    <t xml:space="preserve">#</t>
  </si>
  <si>
    <t xml:space="preserve">Cost Item / Description</t>
  </si>
  <si>
    <t xml:space="preserve">Phase</t>
  </si>
  <si>
    <t xml:space="preserve">Planned ($)</t>
  </si>
  <si>
    <t xml:space="preserve">Actual ($)</t>
  </si>
  <si>
    <t xml:space="preserve">Variance ($)</t>
  </si>
  <si>
    <t xml:space="preserve">% Used</t>
  </si>
  <si>
    <t xml:space="preserve">Notes</t>
  </si>
  <si>
    <t xml:space="preserve">LABOUR</t>
  </si>
  <si>
    <t xml:space="preserve">L-01</t>
  </si>
  <si>
    <t xml:space="preserve">  Internal Staff (PM)</t>
  </si>
  <si>
    <t xml:space="preserve">All Phases</t>
  </si>
  <si>
    <t xml:space="preserve">L-02</t>
  </si>
  <si>
    <t xml:space="preserve">  Internal Staff (BA)</t>
  </si>
  <si>
    <t xml:space="preserve">Execution</t>
  </si>
  <si>
    <t xml:space="preserve">L-03</t>
  </si>
  <si>
    <t xml:space="preserve">  Internal Staff (Dev)</t>
  </si>
  <si>
    <t xml:space="preserve">L-04</t>
  </si>
  <si>
    <t xml:space="preserve">  Internal Staff (Test)</t>
  </si>
  <si>
    <t xml:space="preserve">Labour Sub-Total</t>
  </si>
  <si>
    <t xml:space="preserve">CONSULTANCY / CONTRACTORS</t>
  </si>
  <si>
    <t xml:space="preserve">C-01</t>
  </si>
  <si>
    <t xml:space="preserve">  Project Consultant</t>
  </si>
  <si>
    <t xml:space="preserve">Planning</t>
  </si>
  <si>
    <t xml:space="preserve">C-02</t>
  </si>
  <si>
    <t xml:space="preserve">  Technical Contractor</t>
  </si>
  <si>
    <t xml:space="preserve">Consultancy Sub-Total</t>
  </si>
  <si>
    <t xml:space="preserve">SOFTWARE &amp; LICENCES</t>
  </si>
  <si>
    <t xml:space="preserve">S-01</t>
  </si>
  <si>
    <t xml:space="preserve">  Project Management Tool</t>
  </si>
  <si>
    <t xml:space="preserve">S-02</t>
  </si>
  <si>
    <t xml:space="preserve">  Testing Software</t>
  </si>
  <si>
    <t xml:space="preserve">S-03</t>
  </si>
  <si>
    <t xml:space="preserve">  Collaboration Platform</t>
  </si>
  <si>
    <t xml:space="preserve">Software Sub-Total</t>
  </si>
  <si>
    <t xml:space="preserve">MATERIALS &amp; EQUIPMENT</t>
  </si>
  <si>
    <t xml:space="preserve">M-01</t>
  </si>
  <si>
    <t xml:space="preserve">  Hardware / Devices</t>
  </si>
  <si>
    <t xml:space="preserve">M-02</t>
  </si>
  <si>
    <t xml:space="preserve">  Infrastructure Setup</t>
  </si>
  <si>
    <t xml:space="preserve">Materials Sub-Total</t>
  </si>
  <si>
    <t xml:space="preserve">TRAVEL &amp; EXPENSES</t>
  </si>
  <si>
    <t xml:space="preserve">T-01</t>
  </si>
  <si>
    <t xml:space="preserve">  Travel (PM + Team)</t>
  </si>
  <si>
    <t xml:space="preserve">T-02</t>
  </si>
  <si>
    <t xml:space="preserve">  Venue / Meeting Rooms</t>
  </si>
  <si>
    <t xml:space="preserve">Travel Sub-Total</t>
  </si>
  <si>
    <t xml:space="preserve">OTHER</t>
  </si>
  <si>
    <t xml:space="preserve">O-01</t>
  </si>
  <si>
    <t xml:space="preserve">  Training</t>
  </si>
  <si>
    <t xml:space="preserve">O-02</t>
  </si>
  <si>
    <t xml:space="preserve">  Legal / Compliance</t>
  </si>
  <si>
    <t xml:space="preserve">Other Sub-Total</t>
  </si>
  <si>
    <t xml:space="preserve">DIRECT COSTS TOTAL</t>
  </si>
  <si>
    <t xml:space="preserve">CONTINGENCY RESERVE (10%)</t>
  </si>
  <si>
    <t xml:space="preserve">TOTAL PROJECT BUDGET (BAC)</t>
  </si>
  <si>
    <t xml:space="preserve">INSTRUCTIONS: Enter Planned ($) amounts in column D. Update Actual ($) in column E as the project progresses. Variance and % Used calculate automatically. Positive variance = under budget (green). Negative = over budget (red).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</si>
</sst>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.0%"/>
    <numFmt numFmtId="167" formatCode="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0"/>
      <color rgb="FF6B7280"/>
      <name val="Arial"/>
      <family val="0"/>
      <charset val="1"/>
    </font>
    <font>
      <sz val="10"/>
      <color rgb="FF1A1A2E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1A1A2E"/>
      <name val="Arial"/>
      <family val="0"/>
      <charset val="1"/>
    </font>
    <font>
      <b val="true"/>
      <sz val="11"/>
      <color rgb="FF47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C4B5FD"/>
      <name val="Arial"/>
      <family val="0"/>
      <charset val="1"/>
    </font>
    <font>
      <b val="true"/>
      <sz val="10"/>
      <color rgb="FF4700FF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10"/>
      <color rgb="FFD97706"/>
      <name val="Arial"/>
      <family val="0"/>
      <charset val="1"/>
    </font>
    <font>
      <i val="true"/>
      <sz val="8"/>
      <color rgb="FF6B728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FF4700FF"/>
        <bgColor rgb="FF3800CC"/>
      </patternFill>
    </fill>
    <fill>
      <patternFill patternType="solid">
        <fgColor rgb="FFF0EBFF"/>
        <bgColor rgb="FFE5E7EB"/>
      </patternFill>
    </fill>
    <fill>
      <patternFill patternType="solid">
        <fgColor rgb="FFFFFFFF"/>
        <bgColor rgb="FFF9FAFB"/>
      </patternFill>
    </fill>
    <fill>
      <patternFill patternType="solid">
        <fgColor rgb="FFD1FAE5"/>
        <bgColor rgb="FFE5E7EB"/>
      </patternFill>
    </fill>
    <fill>
      <patternFill patternType="solid">
        <fgColor rgb="FFFFFBEB"/>
        <bgColor rgb="FFF9FAFB"/>
      </patternFill>
    </fill>
    <fill>
      <patternFill patternType="solid">
        <fgColor rgb="FFF9FAFB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 diagonalUp="false" diagonalDown="false">
      <left style="thin">
        <color rgb="FF3800CC"/>
      </left>
      <right style="thin">
        <color rgb="FF3800CC"/>
      </right>
      <top style="thin">
        <color rgb="FF3800CC"/>
      </top>
      <bottom style="thin">
        <color rgb="FF3800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38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BEB"/>
      <rgbColor rgb="FFE5E7EB"/>
      <rgbColor rgb="FF660066"/>
      <rgbColor rgb="FFFF8080"/>
      <rgbColor rgb="FF0066CC"/>
      <rgbColor rgb="FFC4B5FD"/>
      <rgbColor rgb="FF000080"/>
      <rgbColor rgb="FFFF00FF"/>
      <rgbColor rgb="FFFFFF00"/>
      <rgbColor rgb="FF00FFFF"/>
      <rgbColor rgb="FF800080"/>
      <rgbColor rgb="FF800000"/>
      <rgbColor rgb="FF008080"/>
      <rgbColor rgb="FF4700FF"/>
      <rgbColor rgb="FF00CCFF"/>
      <rgbColor rgb="FFF9FAFB"/>
      <rgbColor rgb="FFD1FAE5"/>
      <rgbColor rgb="FFF0EBF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D97706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0"/>
    <col collapsed="false" customWidth="true" hidden="false" outlineLevel="0" max="6" min="3" style="0" width="16"/>
    <col collapsed="false" customWidth="true" hidden="false" outlineLevel="0" max="7" min="7" style="0" width="14"/>
    <col collapsed="false" customWidth="true" hidden="false" outlineLevel="0" max="8" min="8" style="0" width="12"/>
  </cols>
  <sheetData>
    <row r="1" customFormat="false" ht="43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1.75" hidden="false" customHeight="true" outlineLevel="0" collapsed="false">
      <c r="A2" s="2" t="s">
        <v>1</v>
      </c>
      <c r="B2" s="3" t="s">
        <v>2</v>
      </c>
      <c r="C2" s="2" t="s">
        <v>3</v>
      </c>
      <c r="D2" s="3" t="s">
        <v>4</v>
      </c>
      <c r="E2" s="2" t="s">
        <v>5</v>
      </c>
      <c r="F2" s="3" t="s">
        <v>6</v>
      </c>
      <c r="G2" s="2" t="s">
        <v>7</v>
      </c>
      <c r="H2" s="3" t="s">
        <v>8</v>
      </c>
    </row>
    <row r="3" customFormat="false" ht="7.5" hidden="false" customHeight="true" outlineLevel="0" collapsed="false"/>
    <row r="4" customFormat="false" ht="24" hidden="false" customHeight="true" outlineLevel="0" collapsed="false">
      <c r="A4" s="4" t="s">
        <v>9</v>
      </c>
      <c r="B4" s="4"/>
      <c r="C4" s="4"/>
      <c r="D4" s="4"/>
      <c r="E4" s="4"/>
      <c r="F4" s="4"/>
      <c r="G4" s="4"/>
      <c r="H4" s="4"/>
    </row>
    <row r="5" customFormat="false" ht="21.75" hidden="false" customHeight="true" outlineLevel="0" collapsed="false">
      <c r="A5" s="5" t="s">
        <v>10</v>
      </c>
      <c r="B5" s="6" t="n">
        <f aca="false">D42</f>
        <v>126940</v>
      </c>
      <c r="C5" s="7"/>
      <c r="D5" s="7"/>
      <c r="E5" s="7"/>
      <c r="F5" s="7"/>
      <c r="G5" s="7"/>
      <c r="H5" s="7"/>
    </row>
    <row r="6" customFormat="false" ht="21.75" hidden="false" customHeight="true" outlineLevel="0" collapsed="false">
      <c r="A6" s="5" t="s">
        <v>11</v>
      </c>
      <c r="B6" s="6" t="n">
        <f aca="false">E42</f>
        <v>0</v>
      </c>
      <c r="C6" s="7"/>
      <c r="D6" s="7"/>
      <c r="E6" s="7"/>
      <c r="F6" s="7"/>
      <c r="G6" s="7"/>
      <c r="H6" s="7"/>
    </row>
    <row r="7" customFormat="false" ht="21.75" hidden="false" customHeight="true" outlineLevel="0" collapsed="false">
      <c r="A7" s="5" t="s">
        <v>12</v>
      </c>
      <c r="B7" s="6" t="n">
        <f aca="false">D42-E42</f>
        <v>126940</v>
      </c>
      <c r="C7" s="7"/>
      <c r="D7" s="7"/>
      <c r="E7" s="7"/>
      <c r="F7" s="7"/>
      <c r="G7" s="7"/>
      <c r="H7" s="7"/>
    </row>
    <row r="8" customFormat="false" ht="21.75" hidden="false" customHeight="true" outlineLevel="0" collapsed="false">
      <c r="A8" s="5" t="s">
        <v>13</v>
      </c>
      <c r="B8" s="8" t="n">
        <f aca="false">IFERROR(E42/D42,0)</f>
        <v>0</v>
      </c>
      <c r="C8" s="7"/>
      <c r="D8" s="7"/>
      <c r="E8" s="7"/>
      <c r="F8" s="7"/>
      <c r="G8" s="7"/>
      <c r="H8" s="7"/>
    </row>
    <row r="9" customFormat="false" ht="21.75" hidden="false" customHeight="true" outlineLevel="0" collapsed="false">
      <c r="A9" s="5" t="s">
        <v>14</v>
      </c>
      <c r="B9" s="6" t="n">
        <f aca="false">IFERROR(D41-E41,0)</f>
        <v>11540</v>
      </c>
      <c r="C9" s="7"/>
      <c r="D9" s="7"/>
      <c r="E9" s="7"/>
      <c r="F9" s="7"/>
      <c r="G9" s="7"/>
      <c r="H9" s="7"/>
    </row>
    <row r="10" customFormat="false" ht="7.5" hidden="false" customHeight="true" outlineLevel="0" collapsed="false"/>
    <row r="11" customFormat="false" ht="31.5" hidden="false" customHeight="true" outlineLevel="0" collapsed="false">
      <c r="A11" s="9" t="s">
        <v>15</v>
      </c>
      <c r="B11" s="9" t="s">
        <v>16</v>
      </c>
      <c r="C11" s="9" t="s">
        <v>17</v>
      </c>
      <c r="D11" s="9" t="s">
        <v>18</v>
      </c>
      <c r="E11" s="9" t="s">
        <v>19</v>
      </c>
      <c r="F11" s="9" t="s">
        <v>20</v>
      </c>
      <c r="G11" s="9" t="s">
        <v>21</v>
      </c>
      <c r="H11" s="9" t="s">
        <v>22</v>
      </c>
    </row>
    <row r="12" customFormat="false" ht="19.5" hidden="false" customHeight="true" outlineLevel="0" collapsed="false">
      <c r="A12" s="10"/>
      <c r="B12" s="11" t="s">
        <v>23</v>
      </c>
      <c r="C12" s="11"/>
      <c r="D12" s="10"/>
      <c r="E12" s="10"/>
      <c r="F12" s="10"/>
      <c r="G12" s="10"/>
      <c r="H12" s="11"/>
    </row>
    <row r="13" customFormat="false" ht="19.5" hidden="false" customHeight="true" outlineLevel="0" collapsed="false">
      <c r="A13" s="12" t="s">
        <v>24</v>
      </c>
      <c r="B13" s="13" t="s">
        <v>25</v>
      </c>
      <c r="C13" s="13" t="s">
        <v>26</v>
      </c>
      <c r="D13" s="14" t="n">
        <v>8000</v>
      </c>
      <c r="E13" s="14"/>
      <c r="F13" s="15" t="n">
        <f aca="false">IFERROR(D13-E13,"")</f>
        <v>8000</v>
      </c>
      <c r="G13" s="16" t="n">
        <f aca="false">IFERROR(E13/D13,"")</f>
        <v>0</v>
      </c>
      <c r="H13" s="13"/>
    </row>
    <row r="14" customFormat="false" ht="19.5" hidden="false" customHeight="true" outlineLevel="0" collapsed="false">
      <c r="A14" s="12" t="s">
        <v>27</v>
      </c>
      <c r="B14" s="13" t="s">
        <v>28</v>
      </c>
      <c r="C14" s="13" t="s">
        <v>29</v>
      </c>
      <c r="D14" s="14" t="n">
        <v>12000</v>
      </c>
      <c r="E14" s="14"/>
      <c r="F14" s="15" t="n">
        <f aca="false">IFERROR(D14-E14,"")</f>
        <v>12000</v>
      </c>
      <c r="G14" s="16" t="n">
        <f aca="false">IFERROR(E14/D14,"")</f>
        <v>0</v>
      </c>
      <c r="H14" s="13"/>
    </row>
    <row r="15" customFormat="false" ht="19.5" hidden="false" customHeight="true" outlineLevel="0" collapsed="false">
      <c r="A15" s="12" t="s">
        <v>30</v>
      </c>
      <c r="B15" s="13" t="s">
        <v>31</v>
      </c>
      <c r="C15" s="13" t="s">
        <v>29</v>
      </c>
      <c r="D15" s="14" t="n">
        <v>32000</v>
      </c>
      <c r="E15" s="14"/>
      <c r="F15" s="15" t="n">
        <f aca="false">IFERROR(D15-E15,"")</f>
        <v>32000</v>
      </c>
      <c r="G15" s="16" t="n">
        <f aca="false">IFERROR(E15/D15,"")</f>
        <v>0</v>
      </c>
      <c r="H15" s="13"/>
    </row>
    <row r="16" customFormat="false" ht="19.5" hidden="false" customHeight="true" outlineLevel="0" collapsed="false">
      <c r="A16" s="12" t="s">
        <v>32</v>
      </c>
      <c r="B16" s="13" t="s">
        <v>33</v>
      </c>
      <c r="C16" s="13" t="s">
        <v>29</v>
      </c>
      <c r="D16" s="14" t="n">
        <v>15000</v>
      </c>
      <c r="E16" s="14"/>
      <c r="F16" s="15" t="n">
        <f aca="false">IFERROR(D16-E16,"")</f>
        <v>15000</v>
      </c>
      <c r="G16" s="16" t="n">
        <f aca="false">IFERROR(E16/D16,"")</f>
        <v>0</v>
      </c>
      <c r="H16" s="13"/>
    </row>
    <row r="17" customFormat="false" ht="19.5" hidden="false" customHeight="true" outlineLevel="0" collapsed="false">
      <c r="A17" s="17"/>
      <c r="B17" s="18" t="s">
        <v>34</v>
      </c>
      <c r="C17" s="18"/>
      <c r="D17" s="19" t="n">
        <f aca="false">SUM(D13:D16)</f>
        <v>67000</v>
      </c>
      <c r="E17" s="19" t="n">
        <f aca="false">SUM(E13:E16)</f>
        <v>0</v>
      </c>
      <c r="F17" s="19" t="n">
        <f aca="false">IFERROR(D17-E17,"")</f>
        <v>67000</v>
      </c>
      <c r="G17" s="20" t="n">
        <f aca="false">IFERROR(E17/D17,"")</f>
        <v>0</v>
      </c>
      <c r="H17" s="18"/>
    </row>
    <row r="18" customFormat="false" ht="19.5" hidden="false" customHeight="true" outlineLevel="0" collapsed="false">
      <c r="A18" s="10"/>
      <c r="B18" s="11" t="s">
        <v>35</v>
      </c>
      <c r="C18" s="11"/>
      <c r="D18" s="10"/>
      <c r="E18" s="10"/>
      <c r="F18" s="10"/>
      <c r="G18" s="10"/>
      <c r="H18" s="11"/>
    </row>
    <row r="19" customFormat="false" ht="19.5" hidden="false" customHeight="true" outlineLevel="0" collapsed="false">
      <c r="A19" s="12" t="s">
        <v>36</v>
      </c>
      <c r="B19" s="13" t="s">
        <v>37</v>
      </c>
      <c r="C19" s="13" t="s">
        <v>38</v>
      </c>
      <c r="D19" s="14" t="n">
        <v>6000</v>
      </c>
      <c r="E19" s="14"/>
      <c r="F19" s="15" t="n">
        <f aca="false">IFERROR(D19-E19,"")</f>
        <v>6000</v>
      </c>
      <c r="G19" s="16" t="n">
        <f aca="false">IFERROR(E19/D19,"")</f>
        <v>0</v>
      </c>
      <c r="H19" s="13"/>
    </row>
    <row r="20" customFormat="false" ht="19.5" hidden="false" customHeight="true" outlineLevel="0" collapsed="false">
      <c r="A20" s="12" t="s">
        <v>39</v>
      </c>
      <c r="B20" s="13" t="s">
        <v>40</v>
      </c>
      <c r="C20" s="13" t="s">
        <v>29</v>
      </c>
      <c r="D20" s="14" t="n">
        <v>24000</v>
      </c>
      <c r="E20" s="14"/>
      <c r="F20" s="15" t="n">
        <f aca="false">IFERROR(D20-E20,"")</f>
        <v>24000</v>
      </c>
      <c r="G20" s="16" t="n">
        <f aca="false">IFERROR(E20/D20,"")</f>
        <v>0</v>
      </c>
      <c r="H20" s="13"/>
    </row>
    <row r="21" customFormat="false" ht="19.5" hidden="false" customHeight="true" outlineLevel="0" collapsed="false">
      <c r="A21" s="17"/>
      <c r="B21" s="18" t="s">
        <v>41</v>
      </c>
      <c r="C21" s="18"/>
      <c r="D21" s="19" t="n">
        <f aca="false">SUM(D19:D20)</f>
        <v>30000</v>
      </c>
      <c r="E21" s="19" t="n">
        <f aca="false">SUM(E19:E20)</f>
        <v>0</v>
      </c>
      <c r="F21" s="19" t="n">
        <f aca="false">IFERROR(D21-E21,"")</f>
        <v>30000</v>
      </c>
      <c r="G21" s="20" t="n">
        <f aca="false">IFERROR(E21/D21,"")</f>
        <v>0</v>
      </c>
      <c r="H21" s="18"/>
    </row>
    <row r="22" customFormat="false" ht="19.5" hidden="false" customHeight="true" outlineLevel="0" collapsed="false">
      <c r="A22" s="10"/>
      <c r="B22" s="11" t="s">
        <v>42</v>
      </c>
      <c r="C22" s="11"/>
      <c r="D22" s="10"/>
      <c r="E22" s="10"/>
      <c r="F22" s="10"/>
      <c r="G22" s="10"/>
      <c r="H22" s="11"/>
    </row>
    <row r="23" customFormat="false" ht="19.5" hidden="false" customHeight="true" outlineLevel="0" collapsed="false">
      <c r="A23" s="12" t="s">
        <v>43</v>
      </c>
      <c r="B23" s="13" t="s">
        <v>44</v>
      </c>
      <c r="C23" s="13" t="s">
        <v>26</v>
      </c>
      <c r="D23" s="14" t="n">
        <v>1200</v>
      </c>
      <c r="E23" s="14"/>
      <c r="F23" s="15" t="n">
        <f aca="false">IFERROR(D23-E23,"")</f>
        <v>1200</v>
      </c>
      <c r="G23" s="16" t="n">
        <f aca="false">IFERROR(E23/D23,"")</f>
        <v>0</v>
      </c>
      <c r="H23" s="13"/>
    </row>
    <row r="24" customFormat="false" ht="19.5" hidden="false" customHeight="true" outlineLevel="0" collapsed="false">
      <c r="A24" s="12" t="s">
        <v>45</v>
      </c>
      <c r="B24" s="13" t="s">
        <v>46</v>
      </c>
      <c r="C24" s="13" t="s">
        <v>29</v>
      </c>
      <c r="D24" s="14" t="n">
        <v>800</v>
      </c>
      <c r="E24" s="14"/>
      <c r="F24" s="15" t="n">
        <f aca="false">IFERROR(D24-E24,"")</f>
        <v>800</v>
      </c>
      <c r="G24" s="16" t="n">
        <f aca="false">IFERROR(E24/D24,"")</f>
        <v>0</v>
      </c>
      <c r="H24" s="13"/>
    </row>
    <row r="25" customFormat="false" ht="19.5" hidden="false" customHeight="true" outlineLevel="0" collapsed="false">
      <c r="A25" s="12" t="s">
        <v>47</v>
      </c>
      <c r="B25" s="13" t="s">
        <v>48</v>
      </c>
      <c r="C25" s="13" t="s">
        <v>26</v>
      </c>
      <c r="D25" s="14" t="n">
        <v>600</v>
      </c>
      <c r="E25" s="14"/>
      <c r="F25" s="15" t="n">
        <f aca="false">IFERROR(D25-E25,"")</f>
        <v>600</v>
      </c>
      <c r="G25" s="16" t="n">
        <f aca="false">IFERROR(E25/D25,"")</f>
        <v>0</v>
      </c>
      <c r="H25" s="13"/>
    </row>
    <row r="26" customFormat="false" ht="19.5" hidden="false" customHeight="true" outlineLevel="0" collapsed="false">
      <c r="A26" s="17"/>
      <c r="B26" s="18" t="s">
        <v>49</v>
      </c>
      <c r="C26" s="18"/>
      <c r="D26" s="19" t="n">
        <f aca="false">SUM(D23:D25)</f>
        <v>2600</v>
      </c>
      <c r="E26" s="19" t="n">
        <f aca="false">SUM(E23:E25)</f>
        <v>0</v>
      </c>
      <c r="F26" s="19" t="n">
        <f aca="false">IFERROR(D26-E26,"")</f>
        <v>2600</v>
      </c>
      <c r="G26" s="20" t="n">
        <f aca="false">IFERROR(E26/D26,"")</f>
        <v>0</v>
      </c>
      <c r="H26" s="18"/>
    </row>
    <row r="27" customFormat="false" ht="19.5" hidden="false" customHeight="true" outlineLevel="0" collapsed="false">
      <c r="A27" s="10"/>
      <c r="B27" s="11" t="s">
        <v>50</v>
      </c>
      <c r="C27" s="11"/>
      <c r="D27" s="10"/>
      <c r="E27" s="10"/>
      <c r="F27" s="10"/>
      <c r="G27" s="10"/>
      <c r="H27" s="11"/>
    </row>
    <row r="28" customFormat="false" ht="19.5" hidden="false" customHeight="true" outlineLevel="0" collapsed="false">
      <c r="A28" s="12" t="s">
        <v>51</v>
      </c>
      <c r="B28" s="13" t="s">
        <v>52</v>
      </c>
      <c r="C28" s="13" t="s">
        <v>29</v>
      </c>
      <c r="D28" s="14" t="n">
        <v>5000</v>
      </c>
      <c r="E28" s="14"/>
      <c r="F28" s="15" t="n">
        <f aca="false">IFERROR(D28-E28,"")</f>
        <v>5000</v>
      </c>
      <c r="G28" s="16" t="n">
        <f aca="false">IFERROR(E28/D28,"")</f>
        <v>0</v>
      </c>
      <c r="H28" s="13"/>
    </row>
    <row r="29" customFormat="false" ht="19.5" hidden="false" customHeight="true" outlineLevel="0" collapsed="false">
      <c r="A29" s="12" t="s">
        <v>53</v>
      </c>
      <c r="B29" s="13" t="s">
        <v>54</v>
      </c>
      <c r="C29" s="13" t="s">
        <v>29</v>
      </c>
      <c r="D29" s="14" t="n">
        <v>4000</v>
      </c>
      <c r="E29" s="14"/>
      <c r="F29" s="15" t="n">
        <f aca="false">IFERROR(D29-E29,"")</f>
        <v>4000</v>
      </c>
      <c r="G29" s="16" t="n">
        <f aca="false">IFERROR(E29/D29,"")</f>
        <v>0</v>
      </c>
      <c r="H29" s="13"/>
    </row>
    <row r="30" customFormat="false" ht="19.5" hidden="false" customHeight="true" outlineLevel="0" collapsed="false">
      <c r="A30" s="17"/>
      <c r="B30" s="18" t="s">
        <v>55</v>
      </c>
      <c r="C30" s="18"/>
      <c r="D30" s="19" t="n">
        <f aca="false">SUM(D28:D29)</f>
        <v>9000</v>
      </c>
      <c r="E30" s="19" t="n">
        <f aca="false">SUM(E28:E29)</f>
        <v>0</v>
      </c>
      <c r="F30" s="19" t="n">
        <f aca="false">IFERROR(D30-E30,"")</f>
        <v>9000</v>
      </c>
      <c r="G30" s="20" t="n">
        <f aca="false">IFERROR(E30/D30,"")</f>
        <v>0</v>
      </c>
      <c r="H30" s="18"/>
    </row>
    <row r="31" customFormat="false" ht="19.5" hidden="false" customHeight="true" outlineLevel="0" collapsed="false">
      <c r="A31" s="10"/>
      <c r="B31" s="11" t="s">
        <v>56</v>
      </c>
      <c r="C31" s="11"/>
      <c r="D31" s="10"/>
      <c r="E31" s="10"/>
      <c r="F31" s="10"/>
      <c r="G31" s="10"/>
      <c r="H31" s="11"/>
    </row>
    <row r="32" customFormat="false" ht="19.5" hidden="false" customHeight="true" outlineLevel="0" collapsed="false">
      <c r="A32" s="12" t="s">
        <v>57</v>
      </c>
      <c r="B32" s="13" t="s">
        <v>58</v>
      </c>
      <c r="C32" s="13" t="s">
        <v>26</v>
      </c>
      <c r="D32" s="14" t="n">
        <v>2500</v>
      </c>
      <c r="E32" s="14"/>
      <c r="F32" s="15" t="n">
        <f aca="false">IFERROR(D32-E32,"")</f>
        <v>2500</v>
      </c>
      <c r="G32" s="16" t="n">
        <f aca="false">IFERROR(E32/D32,"")</f>
        <v>0</v>
      </c>
      <c r="H32" s="13"/>
    </row>
    <row r="33" customFormat="false" ht="19.5" hidden="false" customHeight="true" outlineLevel="0" collapsed="false">
      <c r="A33" s="12" t="s">
        <v>59</v>
      </c>
      <c r="B33" s="13" t="s">
        <v>60</v>
      </c>
      <c r="C33" s="13" t="s">
        <v>29</v>
      </c>
      <c r="D33" s="14" t="n">
        <v>800</v>
      </c>
      <c r="E33" s="14"/>
      <c r="F33" s="15" t="n">
        <f aca="false">IFERROR(D33-E33,"")</f>
        <v>800</v>
      </c>
      <c r="G33" s="16" t="n">
        <f aca="false">IFERROR(E33/D33,"")</f>
        <v>0</v>
      </c>
      <c r="H33" s="13"/>
    </row>
    <row r="34" customFormat="false" ht="19.5" hidden="false" customHeight="true" outlineLevel="0" collapsed="false">
      <c r="A34" s="17"/>
      <c r="B34" s="18" t="s">
        <v>61</v>
      </c>
      <c r="C34" s="18"/>
      <c r="D34" s="19" t="n">
        <f aca="false">SUM(D32:D33)</f>
        <v>3300</v>
      </c>
      <c r="E34" s="19" t="n">
        <f aca="false">SUM(E32:E33)</f>
        <v>0</v>
      </c>
      <c r="F34" s="19" t="n">
        <f aca="false">IFERROR(D34-E34,"")</f>
        <v>3300</v>
      </c>
      <c r="G34" s="20" t="n">
        <f aca="false">IFERROR(E34/D34,"")</f>
        <v>0</v>
      </c>
      <c r="H34" s="18"/>
    </row>
    <row r="35" customFormat="false" ht="19.5" hidden="false" customHeight="true" outlineLevel="0" collapsed="false">
      <c r="A35" s="10"/>
      <c r="B35" s="11" t="s">
        <v>62</v>
      </c>
      <c r="C35" s="11"/>
      <c r="D35" s="10"/>
      <c r="E35" s="10"/>
      <c r="F35" s="10"/>
      <c r="G35" s="10"/>
      <c r="H35" s="11"/>
    </row>
    <row r="36" customFormat="false" ht="19.5" hidden="false" customHeight="true" outlineLevel="0" collapsed="false">
      <c r="A36" s="12" t="s">
        <v>63</v>
      </c>
      <c r="B36" s="13" t="s">
        <v>64</v>
      </c>
      <c r="C36" s="13" t="s">
        <v>38</v>
      </c>
      <c r="D36" s="14" t="n">
        <v>2000</v>
      </c>
      <c r="E36" s="14"/>
      <c r="F36" s="15" t="n">
        <f aca="false">IFERROR(D36-E36,"")</f>
        <v>2000</v>
      </c>
      <c r="G36" s="16" t="n">
        <f aca="false">IFERROR(E36/D36,"")</f>
        <v>0</v>
      </c>
      <c r="H36" s="13"/>
    </row>
    <row r="37" customFormat="false" ht="19.5" hidden="false" customHeight="true" outlineLevel="0" collapsed="false">
      <c r="A37" s="12" t="s">
        <v>65</v>
      </c>
      <c r="B37" s="13" t="s">
        <v>66</v>
      </c>
      <c r="C37" s="13" t="s">
        <v>38</v>
      </c>
      <c r="D37" s="14" t="n">
        <v>1500</v>
      </c>
      <c r="E37" s="14"/>
      <c r="F37" s="15" t="n">
        <f aca="false">IFERROR(D37-E37,"")</f>
        <v>1500</v>
      </c>
      <c r="G37" s="16" t="n">
        <f aca="false">IFERROR(E37/D37,"")</f>
        <v>0</v>
      </c>
      <c r="H37" s="13"/>
    </row>
    <row r="38" customFormat="false" ht="19.5" hidden="false" customHeight="true" outlineLevel="0" collapsed="false">
      <c r="A38" s="17"/>
      <c r="B38" s="18" t="s">
        <v>67</v>
      </c>
      <c r="C38" s="18"/>
      <c r="D38" s="19" t="n">
        <f aca="false">SUM(D36:D37)</f>
        <v>3500</v>
      </c>
      <c r="E38" s="19" t="n">
        <f aca="false">SUM(E36:E37)</f>
        <v>0</v>
      </c>
      <c r="F38" s="19" t="n">
        <f aca="false">IFERROR(D38-E38,"")</f>
        <v>3500</v>
      </c>
      <c r="G38" s="20" t="n">
        <f aca="false">IFERROR(E38/D38,"")</f>
        <v>0</v>
      </c>
      <c r="H38" s="18"/>
    </row>
    <row r="39" customFormat="false" ht="19.5" hidden="false" customHeight="true" outlineLevel="0" collapsed="false">
      <c r="A39" s="21"/>
      <c r="B39" s="22"/>
      <c r="C39" s="22"/>
      <c r="D39" s="21"/>
      <c r="E39" s="21"/>
      <c r="F39" s="21"/>
      <c r="G39" s="21"/>
      <c r="H39" s="22"/>
    </row>
    <row r="40" customFormat="false" ht="19.5" hidden="false" customHeight="true" outlineLevel="0" collapsed="false">
      <c r="A40" s="23"/>
      <c r="B40" s="24" t="s">
        <v>68</v>
      </c>
      <c r="C40" s="24"/>
      <c r="D40" s="25" t="n">
        <f aca="false">D17+D21+D26+D30+D34+D38</f>
        <v>115400</v>
      </c>
      <c r="E40" s="25" t="n">
        <f aca="false">SUM(E17,E21,E26,E30,E34,E38)</f>
        <v>0</v>
      </c>
      <c r="F40" s="25" t="n">
        <f aca="false">IFERROR(D40-E40,"")</f>
        <v>115400</v>
      </c>
      <c r="G40" s="26" t="n">
        <f aca="false">IFERROR(E40/D40,"")</f>
        <v>0</v>
      </c>
      <c r="H40" s="24"/>
    </row>
    <row r="41" customFormat="false" ht="19.5" hidden="false" customHeight="true" outlineLevel="0" collapsed="false">
      <c r="A41" s="27"/>
      <c r="B41" s="28" t="s">
        <v>69</v>
      </c>
      <c r="C41" s="28"/>
      <c r="D41" s="29" t="n">
        <f aca="false">ROUND(D40*0.1,0)</f>
        <v>11540</v>
      </c>
      <c r="E41" s="29"/>
      <c r="F41" s="29" t="n">
        <f aca="false">IFERROR(D41-E41,"")</f>
        <v>11540</v>
      </c>
      <c r="G41" s="30" t="n">
        <f aca="false">IFERROR(E41/D41,"")</f>
        <v>0</v>
      </c>
      <c r="H41" s="28"/>
    </row>
    <row r="42" customFormat="false" ht="19.5" hidden="false" customHeight="true" outlineLevel="0" collapsed="false">
      <c r="A42" s="31"/>
      <c r="B42" s="32" t="s">
        <v>70</v>
      </c>
      <c r="C42" s="32"/>
      <c r="D42" s="33" t="n">
        <f aca="false">D40+D41</f>
        <v>126940</v>
      </c>
      <c r="E42" s="33" t="n">
        <f aca="false">E40+E41</f>
        <v>0</v>
      </c>
      <c r="F42" s="33" t="n">
        <f aca="false">IFERROR(D42-E42,"")</f>
        <v>126940</v>
      </c>
      <c r="G42" s="34" t="n">
        <f aca="false">IFERROR(E42/D42,"")</f>
        <v>0</v>
      </c>
      <c r="H42" s="32"/>
    </row>
    <row r="44" customFormat="false" ht="19.5" hidden="false" customHeight="true" outlineLevel="0" collapsed="false">
      <c r="A44" s="35" t="s">
        <v>71</v>
      </c>
      <c r="B44" s="35"/>
      <c r="C44" s="35"/>
      <c r="D44" s="35"/>
      <c r="E44" s="35"/>
      <c r="F44" s="35"/>
      <c r="G44" s="35"/>
      <c r="H44" s="35"/>
    </row>
  </sheetData>
  <mergeCells count="3">
    <mergeCell ref="A1:H1"/>
    <mergeCell ref="A4:H4"/>
    <mergeCell ref="A44:H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2026-03-26T20:21:47Z</dcterms:created>
  <dc:creator>openpyxl</dc:creator>
  <dc:description/>
  <dc:language>en-US</dc:language>
  <cp:lastModifiedBy/>
  <dcterms:modified xsi:type="dcterms:W3CDTF">2026-03-26T20:21:47Z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